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需求明细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8" name="ID_6ECE7DA0F5924B7295DCB7390BD8A5A1"/>
        <xdr:cNvPicPr>
          <a:picLocks noChangeAspect="1"/>
        </xdr:cNvPicPr>
      </xdr:nvPicPr>
      <xdr:blipFill>
        <a:blip r:embed="rId1"/>
        <a:srcRect t="26816" r="141"/>
        <a:stretch>
          <a:fillRect/>
        </a:stretch>
      </xdr:blipFill>
      <xdr:spPr>
        <a:xfrm>
          <a:off x="18808700" y="10715625"/>
          <a:ext cx="1291590" cy="1211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D20536252E5741F2BD9ABBF3E2515331" descr=" "/>
        <xdr:cNvPicPr/>
      </xdr:nvPicPr>
      <xdr:blipFill>
        <a:blip r:embed="rId2"/>
        <a:srcRect/>
        <a:stretch>
          <a:fillRect/>
        </a:stretch>
      </xdr:blipFill>
      <xdr:spPr>
        <a:xfrm>
          <a:off x="18783300" y="1316355"/>
          <a:ext cx="1308100" cy="9486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59" name="ID_31FCD4FC938E4465A9C59673E121922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872200" y="5614035"/>
          <a:ext cx="1177925" cy="936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D4EDF0F30F7144E899DF00B43E07CB77" descr=" 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18783935" y="2800985"/>
          <a:ext cx="1361440" cy="14014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56" name="ID_8326DBA162DE47378773788FD21B6A3D" descr=" 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18830290" y="4199255"/>
          <a:ext cx="1293495" cy="16122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45" name="ID_3030101AC60A4631880709BD5B6AF918" descr=" "/>
        <xdr:cNvPicPr/>
      </xdr:nvPicPr>
      <xdr:blipFill>
        <a:blip r:embed="rId6"/>
        <a:srcRect/>
        <a:stretch>
          <a:fillRect/>
        </a:stretch>
      </xdr:blipFill>
      <xdr:spPr>
        <a:xfrm>
          <a:off x="18886170" y="7232650"/>
          <a:ext cx="1056005" cy="9759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46" name="ID_9F6805EF981B43D9B38C901B1868DE6E" descr=" "/>
        <xdr:cNvPicPr/>
      </xdr:nvPicPr>
      <xdr:blipFill>
        <a:blip r:embed="rId7"/>
        <a:srcRect/>
        <a:stretch>
          <a:fillRect/>
        </a:stretch>
      </xdr:blipFill>
      <xdr:spPr>
        <a:xfrm>
          <a:off x="18794730" y="12308205"/>
          <a:ext cx="1380490" cy="9359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66" name="ID_1CC3F5EB1DF24F6DA5E426B0D79823C8" descr=" 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18879185" y="26723975"/>
          <a:ext cx="1146810" cy="17983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50" name="ID_281B9491CBFA44598F06B83F9F1F90B4" descr=" "/>
        <xdr:cNvPicPr/>
      </xdr:nvPicPr>
      <xdr:blipFill>
        <a:blip r:embed="rId9"/>
        <a:srcRect/>
        <a:stretch>
          <a:fillRect/>
        </a:stretch>
      </xdr:blipFill>
      <xdr:spPr>
        <a:xfrm>
          <a:off x="18836640" y="13533120"/>
          <a:ext cx="1283335" cy="9531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54" name="ID_448CCF5DC39E4AF583B32F198CB455C3" descr=" 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18936335" y="14609445"/>
          <a:ext cx="1032510" cy="12858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52" name="ID_71FB75C1F33A4922B1DADA27D43B401B" descr=" 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18949670" y="17006570"/>
          <a:ext cx="1010285" cy="11372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51" name="ID_518AE8F40A714B5C91E715616FFCCE98" descr=" 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>
          <a:off x="18999200" y="18381980"/>
          <a:ext cx="983615" cy="13081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61" name="ID_DDB431BD49D847099E40C1F022E915BB" descr=" 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18947765" y="20134580"/>
          <a:ext cx="811530" cy="12261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63" name="ID_5C525DFB50FF4C8F898FC7C06D9A9CCB" descr=" "/>
        <xdr:cNvPicPr>
          <a:picLocks noChangeAspect="1"/>
        </xdr:cNvPicPr>
      </xdr:nvPicPr>
      <xdr:blipFill>
        <a:blip r:embed="rId14"/>
        <a:srcRect/>
        <a:stretch>
          <a:fillRect/>
        </a:stretch>
      </xdr:blipFill>
      <xdr:spPr>
        <a:xfrm>
          <a:off x="18930620" y="22096095"/>
          <a:ext cx="1069975" cy="14376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64" name="ID_1609FBA277D54399A4358E863191D18B" descr=" "/>
        <xdr:cNvPicPr/>
      </xdr:nvPicPr>
      <xdr:blipFill>
        <a:blip r:embed="rId15"/>
        <a:srcRect/>
        <a:stretch>
          <a:fillRect/>
        </a:stretch>
      </xdr:blipFill>
      <xdr:spPr>
        <a:xfrm>
          <a:off x="18906490" y="23874095"/>
          <a:ext cx="1140460" cy="12230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65" name="ID_CEF3EB548AB1441FAF37E0DF34A67852" descr=" "/>
        <xdr:cNvPicPr>
          <a:picLocks noChangeAspect="1"/>
        </xdr:cNvPicPr>
      </xdr:nvPicPr>
      <xdr:blipFill>
        <a:blip r:embed="rId16"/>
        <a:srcRect/>
        <a:stretch>
          <a:fillRect/>
        </a:stretch>
      </xdr:blipFill>
      <xdr:spPr>
        <a:xfrm>
          <a:off x="18778855" y="25388570"/>
          <a:ext cx="1415415" cy="1131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68" name="ID_D30CD3ED4A8748DFB78CE53809D1F8F6" descr=" "/>
        <xdr:cNvPicPr>
          <a:picLocks noChangeAspect="1"/>
        </xdr:cNvPicPr>
      </xdr:nvPicPr>
      <xdr:blipFill>
        <a:blip r:embed="rId17"/>
        <a:srcRect/>
        <a:stretch>
          <a:fillRect/>
        </a:stretch>
      </xdr:blipFill>
      <xdr:spPr>
        <a:xfrm>
          <a:off x="18761710" y="30580965"/>
          <a:ext cx="1376045" cy="10306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70" name="ID_8D179EB88D0E44448DAA48F55236BCEB" descr=" "/>
        <xdr:cNvPicPr>
          <a:picLocks noChangeAspect="1"/>
        </xdr:cNvPicPr>
      </xdr:nvPicPr>
      <xdr:blipFill>
        <a:blip r:embed="rId18"/>
        <a:srcRect/>
        <a:stretch>
          <a:fillRect/>
        </a:stretch>
      </xdr:blipFill>
      <xdr:spPr>
        <a:xfrm>
          <a:off x="18898870" y="33835975"/>
          <a:ext cx="1209675" cy="13779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</etc:cellImage>
  <etc:cellImage>
    <xdr:pic>
      <xdr:nvPicPr>
        <xdr:cNvPr id="2" name="ID_15A742AE337D4BCA813C9D22AF16C305" descr="upload_post_object_v2_1849322960"/>
        <xdr:cNvPicPr/>
      </xdr:nvPicPr>
      <xdr:blipFill>
        <a:blip r:embed="rId19"/>
        <a:stretch>
          <a:fillRect/>
        </a:stretch>
      </xdr:blipFill>
      <xdr:spPr>
        <a:xfrm>
          <a:off x="0" y="0"/>
          <a:ext cx="1323975" cy="13239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<sst xmlns="http://schemas.openxmlformats.org/spreadsheetml/2006/main" count="98" uniqueCount="82">
  <si>
    <t>劳保用品报价清单</t>
  </si>
  <si>
    <t>序号</t>
  </si>
  <si>
    <t>物品名称</t>
  </si>
  <si>
    <t>规格/型号</t>
  </si>
  <si>
    <t>图片</t>
  </si>
  <si>
    <t>暂估
数量</t>
  </si>
  <si>
    <t>单位</t>
  </si>
  <si>
    <t>单价
控制价
（不含税/元）</t>
  </si>
  <si>
    <t>报价（不含税）</t>
  </si>
  <si>
    <t>备注</t>
  </si>
  <si>
    <t>品牌</t>
  </si>
  <si>
    <t>单价
（元）</t>
  </si>
  <si>
    <t>合计
（元）</t>
  </si>
  <si>
    <t>雨鞋</t>
  </si>
  <si>
    <t>材质：PVC 高筒 尺码齐全；
执行标准：HG/T3084-2023注塑鞋。</t>
  </si>
  <si>
    <t>双</t>
  </si>
  <si>
    <t>雨衣（有反光条）</t>
  </si>
  <si>
    <t>材质：牛津布；
功能:防水、防风防寒，网格透气内里，松紧带袖口，双门襟防水，隐藏式帽子。</t>
  </si>
  <si>
    <t>件</t>
  </si>
  <si>
    <r>
      <rPr>
        <sz val="12"/>
        <color rgb="FF000000"/>
        <rFont val="微软雅黑"/>
        <charset val="134"/>
      </rPr>
      <t>环卫雨衣（有反光条）
（</t>
    </r>
    <r>
      <rPr>
        <sz val="12"/>
        <color rgb="FFFF0000"/>
        <rFont val="微软雅黑"/>
        <charset val="134"/>
      </rPr>
      <t>印制公司名称及LOGO</t>
    </r>
    <r>
      <rPr>
        <sz val="12"/>
        <color rgb="FF000000"/>
        <rFont val="微软雅黑"/>
        <charset val="134"/>
      </rPr>
      <t>）</t>
    </r>
  </si>
  <si>
    <t>材质：150D牛津布+PVC，双层高亮反光条，网格透气内里；功能：防水、防风防寒、高领口、松紧带袖口、双门襟防水，隐藏式帽子。</t>
  </si>
  <si>
    <t>包含印制公司名称及LOGO费用</t>
  </si>
  <si>
    <t>劳保鞋（男）</t>
  </si>
  <si>
    <t>1.材质：网布鞋面、橡胶底、鞋头塑钢包头、低帮，防砸、防刺穿、透气舒适，四季款；2.执行标准：21148-2020；
★所投产品需提供第三方机构检验报告（加盖公章）。</t>
  </si>
  <si>
    <t>劳保鞋（女）</t>
  </si>
  <si>
    <t>电工鞋（男）</t>
  </si>
  <si>
    <t>材质：头层牛皮+网面鞋面、鞋头塑钢包头，橡胶底耐磨耐轧、防砸、满足 6KV 以上绝缘、防静电；执行标准：21148-2020；
★所投产品需提供第三方机构检验报告（加盖公章）。</t>
  </si>
  <si>
    <r>
      <rPr>
        <sz val="12"/>
        <color rgb="FF000000"/>
        <rFont val="微软雅黑"/>
        <charset val="134"/>
      </rPr>
      <t>反光衣
（</t>
    </r>
    <r>
      <rPr>
        <sz val="12"/>
        <color rgb="FFFF0000"/>
        <rFont val="微软雅黑"/>
        <charset val="134"/>
      </rPr>
      <t>印制公司名称及LOGO</t>
    </r>
    <r>
      <rPr>
        <sz val="12"/>
        <color rgb="FF000000"/>
        <rFont val="微软雅黑"/>
        <charset val="134"/>
      </rPr>
      <t>）</t>
    </r>
  </si>
  <si>
    <t>材质：100%涤纶面料/针织布料,防水高亮反光条；功能：醒目反光条，多功能口袋；</t>
  </si>
  <si>
    <t>布口罩</t>
  </si>
  <si>
    <t>材质：布；</t>
  </si>
  <si>
    <t>个</t>
  </si>
  <si>
    <t>过滤式消防自救呼吸器</t>
  </si>
  <si>
    <t xml:space="preserve">参数：防毒防尘； 
执行标准：GB 21976.7-2012；
★所投产品需提供第三方机构检验报告（加盖公章）。 </t>
  </si>
  <si>
    <t>方巾</t>
  </si>
  <si>
    <t>材质：晴纶毛线；
尺寸：75cm*75cm。</t>
  </si>
  <si>
    <t>条</t>
  </si>
  <si>
    <t>套手指手袖</t>
  </si>
  <si>
    <t>材质：花布</t>
  </si>
  <si>
    <t>单面胶手套</t>
  </si>
  <si>
    <t>材质：丁晴、橡胶，耐磨、防滑，</t>
  </si>
  <si>
    <t>包</t>
  </si>
  <si>
    <t>12双/包</t>
  </si>
  <si>
    <t>布手套</t>
  </si>
  <si>
    <t>材质：棉线、约 75 克/双，耐磨、防滑</t>
  </si>
  <si>
    <t>全胶手套</t>
  </si>
  <si>
    <t>材质：天然乳胶，功能：耐酸碱，环保无毒；
执行标准：HG/T2888-2010。</t>
  </si>
  <si>
    <t>水裤</t>
  </si>
  <si>
    <t>材质：防水布+防滑吊带、牛筋鞋底、加厚、耐磨、防滑；
款式：连体式、四季通用。</t>
  </si>
  <si>
    <t>救生衣</t>
  </si>
  <si>
    <t>材质：涤纶防水牛津布，带救生口哨；
填充:聚乙烯泡沫塑料；
颜色:橙红色；
承重≥200斤；
浮力≥7.5KG(74N)；
适应于可用于大型泳池、海边、游艇、防汛、应急救灾等水域用；执行标准：GB/T 32227-2015；
★所投产品需提供第三方机构检验报告（加盖公章）。</t>
  </si>
  <si>
    <t>戴头式手电筒</t>
  </si>
  <si>
    <t>功率：60W，LED光源；       
可充电、防水；
最大流明：200-500lm；
最长续航：15-20h(含)。</t>
  </si>
  <si>
    <t>盏</t>
  </si>
  <si>
    <t>绝缘手套</t>
  </si>
  <si>
    <t>材质：橡胶；电压等级: 1.2级；
功能：耐磨，满足12KV以上，绝缘，隔水，可塑性强，舒适耐用，安全可靠；
执行标准：CB/T 17622-2008；
★所投产品需提供第三方机构检验报告（加盖公章）。</t>
  </si>
  <si>
    <r>
      <rPr>
        <sz val="12"/>
        <color rgb="FF000000"/>
        <rFont val="微软雅黑"/>
        <charset val="134"/>
      </rPr>
      <t>安全帽
（</t>
    </r>
    <r>
      <rPr>
        <sz val="12"/>
        <color rgb="FFFF0000"/>
        <rFont val="微软雅黑"/>
        <charset val="134"/>
      </rPr>
      <t>印制公司名称及LOGO</t>
    </r>
    <r>
      <rPr>
        <sz val="12"/>
        <color rgb="FF000000"/>
        <rFont val="微软雅黑"/>
        <charset val="134"/>
      </rPr>
      <t>）</t>
    </r>
  </si>
  <si>
    <t>材质：ABS；
功能：防护头部，免受坠落物件的伤害。具备冲击吸性性能、耐刺穿性能、侧向刚性、电绝缘性能、阻燃性能。
执行标准：GB2811-2019；
★所投产品需提供第三方机构检验报告（加盖公章）。</t>
  </si>
  <si>
    <t>顶</t>
  </si>
  <si>
    <t>防护眼镜</t>
  </si>
  <si>
    <t>材质：PVC镜架PC镜片，聚碳酸酯强化镜片；
功能:防尘、防风沙、防紫外线辐射、可阻挡上面及侧面飞来的颗粒、砂石。</t>
  </si>
  <si>
    <t>副</t>
  </si>
  <si>
    <t>口罩</t>
  </si>
  <si>
    <t>材质：无纺布；
执行标准：YY0469-2011；
一次性口罩</t>
  </si>
  <si>
    <t>盒</t>
  </si>
  <si>
    <t xml:space="preserve">
50个/盒</t>
  </si>
  <si>
    <t>不含税合计（元）</t>
  </si>
  <si>
    <t>开具增值税专票，税率</t>
  </si>
  <si>
    <r>
      <rPr>
        <sz val="11"/>
        <color rgb="FF000000"/>
        <rFont val="黑体"/>
        <charset val="134"/>
      </rPr>
      <t xml:space="preserve">   </t>
    </r>
    <r>
      <rPr>
        <u/>
        <sz val="11"/>
        <color rgb="FF000000"/>
        <rFont val="黑体"/>
        <charset val="134"/>
      </rPr>
      <t>%</t>
    </r>
  </si>
  <si>
    <t>税金（元）</t>
  </si>
  <si>
    <t>含税总价（元）</t>
  </si>
  <si>
    <t>备注：</t>
  </si>
  <si>
    <t>1.报价单中“暂估数量”仅供参考，最终以实际执行数量为准；</t>
  </si>
  <si>
    <t>2.所报单价为综合单价（含税、人工费、运输费等相关费用，此综合单价为最终结算单价，不再增加其他任何费用）；</t>
  </si>
  <si>
    <t>3.供应商针对本项目报价单的每一项货物进行报价，不得漏项缺项，并且每一项所报“不含税单价”均不能超过该项对应的单价控制价，漏项缺项或超出响应单价控制价的，按否决响应资格处理；</t>
  </si>
  <si>
    <t>4.报价可保留两位小数；</t>
  </si>
  <si>
    <t xml:space="preserve"> </t>
  </si>
  <si>
    <r>
      <rPr>
        <sz val="12"/>
        <color theme="1"/>
        <rFont val="宋体"/>
        <charset val="134"/>
      </rPr>
      <t>供应商：</t>
    </r>
    <r>
      <rPr>
        <b/>
        <sz val="12"/>
        <color theme="1"/>
        <rFont val="宋体"/>
        <charset val="134"/>
      </rPr>
      <t xml:space="preserve"> </t>
    </r>
    <r>
      <rPr>
        <b/>
        <u/>
        <sz val="12"/>
        <color theme="1"/>
        <rFont val="宋体"/>
        <charset val="134"/>
      </rPr>
      <t xml:space="preserve">                         </t>
    </r>
    <r>
      <rPr>
        <sz val="12"/>
        <color theme="1"/>
        <rFont val="宋体"/>
        <charset val="134"/>
      </rPr>
      <t>（盖单位章）</t>
    </r>
  </si>
  <si>
    <r>
      <rPr>
        <sz val="12"/>
        <color theme="1"/>
        <rFont val="宋体"/>
        <charset val="134"/>
      </rPr>
      <t>法定代表人或其委托代理人：</t>
    </r>
    <r>
      <rPr>
        <b/>
        <sz val="12"/>
        <color theme="1"/>
        <rFont val="宋体"/>
        <charset val="134"/>
      </rPr>
      <t xml:space="preserve"> </t>
    </r>
    <r>
      <rPr>
        <b/>
        <u/>
        <sz val="12"/>
        <color theme="1"/>
        <rFont val="宋体"/>
        <charset val="134"/>
      </rPr>
      <t xml:space="preserve">          </t>
    </r>
    <r>
      <rPr>
        <sz val="12"/>
        <color theme="1"/>
        <rFont val="宋体"/>
        <charset val="134"/>
      </rPr>
      <t>（签字）</t>
    </r>
  </si>
  <si>
    <t xml:space="preserve">                                                                                                         供应商：                          （盖单位章）</t>
  </si>
  <si>
    <t xml:space="preserve">                                                                                                              法定代表人或其委托代理人：           （签字）</t>
  </si>
  <si>
    <t xml:space="preserve">                                                                                       年      月  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</si>
</sst>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32">
    <font>
      <sz val="11"/>
      <color theme="1"/>
      <name val="宋体"/>
      <charset val="134"/>
      <scheme val="minor"/>
    </font>
    <font>
      <b/>
      <sz val="12"/>
      <color theme="1"/>
      <name val="黑体"/>
      <charset val="134"/>
    </font>
    <font>
      <sz val="12"/>
      <color theme="1"/>
      <name val="微软雅黑"/>
      <charset val="134"/>
    </font>
    <font>
      <sz val="24"/>
      <color theme="1"/>
      <name val="方正小标宋_GBK"/>
      <charset val="134"/>
    </font>
    <font>
      <b/>
      <sz val="12"/>
      <color rgb="FF000000"/>
      <name val="黑体"/>
      <charset val="134"/>
    </font>
    <font>
      <sz val="12"/>
      <color rgb="FF000000"/>
      <name val="微软雅黑"/>
      <charset val="134"/>
    </font>
    <font>
      <sz val="12"/>
      <name val="微软雅黑"/>
      <charset val="134"/>
    </font>
    <font>
      <sz val="11"/>
      <color rgb="FF000000"/>
      <name val="黑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FF0000"/>
      <name val="微软雅黑"/>
      <charset val="134"/>
    </font>
    <font>
      <u/>
      <sz val="11"/>
      <color rgb="FF000000"/>
      <name val="黑体"/>
      <charset val="134"/>
    </font>
    <font>
      <b/>
      <u/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indent="5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2.png"/><Relationship Id="rId8" Type="http://schemas.openxmlformats.org/officeDocument/2006/relationships/image" Target="media/image11.png"/><Relationship Id="rId7" Type="http://schemas.openxmlformats.org/officeDocument/2006/relationships/image" Target="media/image10.png"/><Relationship Id="rId6" Type="http://schemas.openxmlformats.org/officeDocument/2006/relationships/image" Target="media/image9.png"/><Relationship Id="rId5" Type="http://schemas.openxmlformats.org/officeDocument/2006/relationships/image" Target="media/image8.png"/><Relationship Id="rId4" Type="http://schemas.openxmlformats.org/officeDocument/2006/relationships/image" Target="media/image7.png"/><Relationship Id="rId3" Type="http://schemas.openxmlformats.org/officeDocument/2006/relationships/image" Target="media/image6.png"/><Relationship Id="rId2" Type="http://schemas.openxmlformats.org/officeDocument/2006/relationships/image" Target="media/image5.png"/><Relationship Id="rId19" Type="http://schemas.openxmlformats.org/officeDocument/2006/relationships/image" Target="media/image22.png"/><Relationship Id="rId18" Type="http://schemas.openxmlformats.org/officeDocument/2006/relationships/image" Target="media/image21.png"/><Relationship Id="rId17" Type="http://schemas.openxmlformats.org/officeDocument/2006/relationships/image" Target="media/image20.png"/><Relationship Id="rId16" Type="http://schemas.openxmlformats.org/officeDocument/2006/relationships/image" Target="media/image19.png"/><Relationship Id="rId15" Type="http://schemas.openxmlformats.org/officeDocument/2006/relationships/image" Target="media/image18.png"/><Relationship Id="rId14" Type="http://schemas.openxmlformats.org/officeDocument/2006/relationships/image" Target="media/image17.png"/><Relationship Id="rId13" Type="http://schemas.openxmlformats.org/officeDocument/2006/relationships/image" Target="media/image16.png"/><Relationship Id="rId12" Type="http://schemas.openxmlformats.org/officeDocument/2006/relationships/image" Target="media/image15.png"/><Relationship Id="rId11" Type="http://schemas.openxmlformats.org/officeDocument/2006/relationships/image" Target="media/image14.png"/><Relationship Id="rId10" Type="http://schemas.openxmlformats.org/officeDocument/2006/relationships/image" Target="media/image13.png"/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106045</xdr:colOff>
      <xdr:row>7</xdr:row>
      <xdr:rowOff>133985</xdr:rowOff>
    </xdr:from>
    <xdr:to>
      <xdr:col>3</xdr:col>
      <xdr:colOff>936625</xdr:colOff>
      <xdr:row>7</xdr:row>
      <xdr:rowOff>942975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53150" y="5718810"/>
          <a:ext cx="830580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362585</xdr:colOff>
      <xdr:row>21</xdr:row>
      <xdr:rowOff>1222375</xdr:rowOff>
    </xdr:from>
    <xdr:to>
      <xdr:col>3</xdr:col>
      <xdr:colOff>1005205</xdr:colOff>
      <xdr:row>21</xdr:row>
      <xdr:rowOff>1959610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09690" y="25695910"/>
          <a:ext cx="642620" cy="737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398780</xdr:colOff>
      <xdr:row>20</xdr:row>
      <xdr:rowOff>1965325</xdr:rowOff>
    </xdr:from>
    <xdr:to>
      <xdr:col>3</xdr:col>
      <xdr:colOff>1048385</xdr:colOff>
      <xdr:row>21</xdr:row>
      <xdr:rowOff>1136015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45885" y="24470360"/>
          <a:ext cx="649605" cy="1139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0"/>
  <sheetViews>
    <sheetView tabSelected="1" zoomScale="85" zoomScaleNormal="85" topLeftCell="A8" workbookViewId="0">
      <selection activeCell="A37" sqref="A37:J37"/>
    </sheetView>
  </sheetViews>
  <sheetFormatPr defaultColWidth="9" defaultRowHeight="17.25"/>
  <cols>
    <col min="1" max="1" width="11.125" style="3" customWidth="1"/>
    <col min="2" max="2" width="19.3083333333333" style="3" customWidth="1"/>
    <col min="3" max="3" width="48.925" style="3" customWidth="1"/>
    <col min="4" max="4" width="21.7833333333333" style="3" customWidth="1"/>
    <col min="5" max="5" width="8.55833333333333" style="4" customWidth="1"/>
    <col min="6" max="6" width="9.1" style="4" customWidth="1"/>
    <col min="7" max="7" width="14.4666666666667" style="4" customWidth="1"/>
    <col min="8" max="8" width="16.3583333333333" style="4" customWidth="1"/>
    <col min="9" max="9" width="13.0333333333333" style="4" customWidth="1"/>
    <col min="10" max="10" width="13.3916666666667" style="4" customWidth="1"/>
    <col min="11" max="11" width="11.7833333333333" style="3" customWidth="1"/>
    <col min="12" max="16384" width="9" style="3"/>
  </cols>
  <sheetData>
    <row r="1" ht="38.75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27" customHeight="1" spans="1:1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 t="s">
        <v>6</v>
      </c>
      <c r="G2" s="6" t="s">
        <v>7</v>
      </c>
      <c r="H2" s="9" t="s">
        <v>8</v>
      </c>
      <c r="I2" s="9"/>
      <c r="J2" s="9"/>
      <c r="K2" s="10" t="s">
        <v>9</v>
      </c>
    </row>
    <row r="3" s="1" customFormat="1" ht="49" customHeight="1" spans="1:11">
      <c r="A3" s="6"/>
      <c r="B3" s="6"/>
      <c r="C3" s="6"/>
      <c r="D3" s="6"/>
      <c r="E3" s="11"/>
      <c r="F3" s="12"/>
      <c r="G3" s="6"/>
      <c r="H3" s="9" t="s">
        <v>10</v>
      </c>
      <c r="I3" s="9" t="s">
        <v>11</v>
      </c>
      <c r="J3" s="13" t="s">
        <v>12</v>
      </c>
      <c r="K3" s="10"/>
    </row>
    <row r="4" s="2" customFormat="1" ht="65" customHeight="1" spans="1:11">
      <c r="A4" s="14">
        <v>1</v>
      </c>
      <c r="B4" s="15" t="s">
        <v>13</v>
      </c>
      <c r="C4" s="16" t="s">
        <v>14</v>
      </c>
      <c r="D4" s="17" t="str">
        <f>_xlfn.DISPIMG("ID_D20536252E5741F2BD9ABBF3E2515331",1)</f>
        <v>=DISPIMG("ID_D20536252E5741F2BD9ABBF3E2515331",1)</v>
      </c>
      <c r="E4" s="14">
        <v>455</v>
      </c>
      <c r="F4" s="15" t="s">
        <v>15</v>
      </c>
      <c r="G4" s="18">
        <v>27.4333923303835</v>
      </c>
      <c r="H4" s="19"/>
      <c r="I4" s="14"/>
      <c r="J4" s="14"/>
      <c r="K4" s="14"/>
    </row>
    <row r="5" s="2" customFormat="1" ht="69" customHeight="1" spans="1:11">
      <c r="A5" s="14">
        <v>2</v>
      </c>
      <c r="B5" s="15" t="s">
        <v>16</v>
      </c>
      <c r="C5" s="16" t="s">
        <v>17</v>
      </c>
      <c r="D5" s="17" t="str">
        <f>_xlfn.DISPIMG("ID_D4EDF0F30F7144E899DF00B43E07CB77",1)</f>
        <v>=DISPIMG("ID_D4EDF0F30F7144E899DF00B43E07CB77",1)</v>
      </c>
      <c r="E5" s="14">
        <v>450</v>
      </c>
      <c r="F5" s="15" t="s">
        <v>18</v>
      </c>
      <c r="G5" s="18">
        <v>48.9455162241888</v>
      </c>
      <c r="H5" s="19"/>
      <c r="I5" s="14"/>
      <c r="J5" s="14"/>
      <c r="K5" s="14"/>
    </row>
    <row r="6" s="2" customFormat="1" ht="100" customHeight="1" spans="1:11">
      <c r="A6" s="14">
        <v>3</v>
      </c>
      <c r="B6" s="15" t="s">
        <v>19</v>
      </c>
      <c r="C6" s="16" t="s">
        <v>20</v>
      </c>
      <c r="D6" s="17" t="str">
        <f>_xlfn.DISPIMG("ID_8326DBA162DE47378773788FD21B6A3D",1)</f>
        <v>=DISPIMG("ID_8326DBA162DE47378773788FD21B6A3D",1)</v>
      </c>
      <c r="E6" s="14">
        <v>787</v>
      </c>
      <c r="F6" s="15" t="s">
        <v>18</v>
      </c>
      <c r="G6" s="18">
        <v>63.2495575221239</v>
      </c>
      <c r="H6" s="19"/>
      <c r="I6" s="14"/>
      <c r="J6" s="14"/>
      <c r="K6" s="15" t="s">
        <v>21</v>
      </c>
    </row>
    <row r="7" s="2" customFormat="1" ht="91" customHeight="1" spans="1:11">
      <c r="A7" s="14">
        <v>4</v>
      </c>
      <c r="B7" s="15" t="s">
        <v>22</v>
      </c>
      <c r="C7" s="16" t="s">
        <v>23</v>
      </c>
      <c r="D7" s="17" t="str">
        <f>_xlfn.DISPIMG("ID_31FCD4FC938E4465A9C59673E121922D",1)</f>
        <v>=DISPIMG("ID_31FCD4FC938E4465A9C59673E121922D",1)</v>
      </c>
      <c r="E7" s="14">
        <v>455</v>
      </c>
      <c r="F7" s="15" t="s">
        <v>15</v>
      </c>
      <c r="G7" s="18">
        <v>61.0619469026549</v>
      </c>
      <c r="H7" s="19"/>
      <c r="I7" s="14"/>
      <c r="J7" s="14"/>
      <c r="K7" s="14"/>
    </row>
    <row r="8" s="2" customFormat="1" ht="98" customHeight="1" spans="1:11">
      <c r="A8" s="14">
        <v>5</v>
      </c>
      <c r="B8" s="15" t="s">
        <v>24</v>
      </c>
      <c r="C8" s="16" t="s">
        <v>23</v>
      </c>
      <c r="D8" s="17"/>
      <c r="E8" s="14">
        <v>520</v>
      </c>
      <c r="F8" s="15" t="s">
        <v>15</v>
      </c>
      <c r="G8" s="18">
        <v>61.0619469026549</v>
      </c>
      <c r="H8" s="19"/>
      <c r="I8" s="14"/>
      <c r="J8" s="14"/>
      <c r="K8" s="14"/>
    </row>
    <row r="9" s="2" customFormat="1" ht="118" customHeight="1" spans="1:11">
      <c r="A9" s="14">
        <v>6</v>
      </c>
      <c r="B9" s="15" t="s">
        <v>25</v>
      </c>
      <c r="C9" s="16" t="s">
        <v>26</v>
      </c>
      <c r="D9" s="17" t="str">
        <f>_xlfn.DISPIMG("ID_3030101AC60A4631880709BD5B6AF918",1)</f>
        <v>=DISPIMG("ID_3030101AC60A4631880709BD5B6AF918",1)</v>
      </c>
      <c r="E9" s="14">
        <v>238</v>
      </c>
      <c r="F9" s="15" t="s">
        <v>15</v>
      </c>
      <c r="G9" s="18">
        <v>114.793244837758</v>
      </c>
      <c r="H9" s="19"/>
      <c r="I9" s="14"/>
      <c r="J9" s="14"/>
      <c r="K9" s="14"/>
    </row>
    <row r="10" s="2" customFormat="1" ht="89" customHeight="1" spans="1:11">
      <c r="A10" s="14">
        <v>7</v>
      </c>
      <c r="B10" s="15" t="s">
        <v>27</v>
      </c>
      <c r="C10" s="16" t="s">
        <v>28</v>
      </c>
      <c r="D10" s="2" t="str">
        <f>_xlfn.DISPIMG("ID_15A742AE337D4BCA813C9D22AF16C305",1)</f>
        <v>=DISPIMG("ID_15A742AE337D4BCA813C9D22AF16C305",1)</v>
      </c>
      <c r="E10" s="14">
        <v>3194</v>
      </c>
      <c r="F10" s="15" t="s">
        <v>18</v>
      </c>
      <c r="G10" s="18">
        <v>13.8733333333333</v>
      </c>
      <c r="H10" s="19"/>
      <c r="I10" s="14"/>
      <c r="J10" s="14"/>
      <c r="K10" s="15" t="s">
        <v>21</v>
      </c>
    </row>
    <row r="11" s="2" customFormat="1" ht="97.65" spans="1:11">
      <c r="A11" s="14">
        <v>8</v>
      </c>
      <c r="B11" s="15" t="s">
        <v>29</v>
      </c>
      <c r="C11" s="16" t="s">
        <v>30</v>
      </c>
      <c r="D11" s="17" t="str">
        <f>_xlfn.DISPIMG("ID_6ECE7DA0F5924B7295DCB7390BD8A5A1",1)</f>
        <v>=DISPIMG("ID_6ECE7DA0F5924B7295DCB7390BD8A5A1",1)</v>
      </c>
      <c r="E11" s="14">
        <v>6470</v>
      </c>
      <c r="F11" s="15" t="s">
        <v>31</v>
      </c>
      <c r="G11" s="18">
        <v>1.99115511551155</v>
      </c>
      <c r="H11" s="19"/>
      <c r="I11" s="14"/>
      <c r="J11" s="14"/>
      <c r="K11" s="14"/>
    </row>
    <row r="12" s="2" customFormat="1" ht="84" customHeight="1" spans="1:11">
      <c r="A12" s="14">
        <v>9</v>
      </c>
      <c r="B12" s="15" t="s">
        <v>32</v>
      </c>
      <c r="C12" s="16" t="s">
        <v>33</v>
      </c>
      <c r="D12" s="17" t="str">
        <f>_xlfn.DISPIMG("ID_9F6805EF981B43D9B38C901B1868DE6E",1)</f>
        <v>=DISPIMG("ID_9F6805EF981B43D9B38C901B1868DE6E",1)</v>
      </c>
      <c r="E12" s="20">
        <v>24</v>
      </c>
      <c r="F12" s="15" t="s">
        <v>31</v>
      </c>
      <c r="G12" s="21">
        <v>28.6666666666667</v>
      </c>
      <c r="H12" s="19"/>
      <c r="I12" s="14"/>
      <c r="J12" s="14"/>
      <c r="K12" s="14"/>
    </row>
    <row r="13" s="2" customFormat="1" ht="77.3" spans="1:11">
      <c r="A13" s="14">
        <v>10</v>
      </c>
      <c r="B13" s="15" t="s">
        <v>34</v>
      </c>
      <c r="C13" s="16" t="s">
        <v>35</v>
      </c>
      <c r="D13" s="17" t="str">
        <f>_xlfn.DISPIMG("ID_281B9491CBFA44598F06B83F9F1F90B4",1)</f>
        <v>=DISPIMG("ID_281B9491CBFA44598F06B83F9F1F90B4",1)</v>
      </c>
      <c r="E13" s="14">
        <v>1204</v>
      </c>
      <c r="F13" s="15" t="s">
        <v>36</v>
      </c>
      <c r="G13" s="18">
        <v>7.39814159292035</v>
      </c>
      <c r="H13" s="19"/>
      <c r="I13" s="14"/>
      <c r="J13" s="14"/>
      <c r="K13" s="14"/>
    </row>
    <row r="14" s="2" customFormat="1" ht="103.5" spans="1:11">
      <c r="A14" s="14">
        <v>11</v>
      </c>
      <c r="B14" s="15" t="s">
        <v>37</v>
      </c>
      <c r="C14" s="16" t="s">
        <v>38</v>
      </c>
      <c r="D14" s="17" t="str">
        <f>_xlfn.DISPIMG("ID_448CCF5DC39E4AF583B32F198CB455C3",1)</f>
        <v>=DISPIMG("ID_448CCF5DC39E4AF583B32F198CB455C3",1)</v>
      </c>
      <c r="E14" s="14">
        <v>3030</v>
      </c>
      <c r="F14" s="15" t="s">
        <v>15</v>
      </c>
      <c r="G14" s="18">
        <v>6.57283185840708</v>
      </c>
      <c r="H14" s="19"/>
      <c r="I14" s="14"/>
      <c r="J14" s="14"/>
      <c r="K14" s="14"/>
    </row>
    <row r="15" s="2" customFormat="1" ht="91.8" spans="1:11">
      <c r="A15" s="14">
        <v>12</v>
      </c>
      <c r="B15" s="15" t="s">
        <v>39</v>
      </c>
      <c r="C15" s="16" t="s">
        <v>40</v>
      </c>
      <c r="D15" s="17" t="str">
        <f>_xlfn.DISPIMG("ID_71FB75C1F33A4922B1DADA27D43B401B",1)</f>
        <v>=DISPIMG("ID_71FB75C1F33A4922B1DADA27D43B401B",1)</v>
      </c>
      <c r="E15" s="14">
        <v>2240</v>
      </c>
      <c r="F15" s="15" t="s">
        <v>41</v>
      </c>
      <c r="G15" s="18">
        <v>19.8918584070796</v>
      </c>
      <c r="H15" s="19"/>
      <c r="I15" s="14"/>
      <c r="J15" s="14"/>
      <c r="K15" s="14" t="s">
        <v>42</v>
      </c>
    </row>
    <row r="16" s="2" customFormat="1" ht="105.25" spans="1:11">
      <c r="A16" s="14">
        <v>13</v>
      </c>
      <c r="B16" s="15" t="s">
        <v>43</v>
      </c>
      <c r="C16" s="16" t="s">
        <v>44</v>
      </c>
      <c r="D16" s="17" t="str">
        <f>_xlfn.DISPIMG("ID_518AE8F40A714B5C91E715616FFCCE98",1)</f>
        <v>=DISPIMG("ID_518AE8F40A714B5C91E715616FFCCE98",1)</v>
      </c>
      <c r="E16" s="14">
        <v>1796</v>
      </c>
      <c r="F16" s="15" t="s">
        <v>41</v>
      </c>
      <c r="G16" s="18">
        <v>9.09666666666667</v>
      </c>
      <c r="H16" s="19"/>
      <c r="I16" s="14"/>
      <c r="J16" s="14"/>
      <c r="K16" s="14" t="s">
        <v>42</v>
      </c>
    </row>
    <row r="17" s="2" customFormat="1" ht="98.8" spans="1:11">
      <c r="A17" s="14">
        <v>14</v>
      </c>
      <c r="B17" s="15" t="s">
        <v>45</v>
      </c>
      <c r="C17" s="16" t="s">
        <v>46</v>
      </c>
      <c r="D17" s="17" t="str">
        <f>_xlfn.DISPIMG("ID_DDB431BD49D847099E40C1F022E915BB",1)</f>
        <v>=DISPIMG("ID_DDB431BD49D847099E40C1F022E915BB",1)</v>
      </c>
      <c r="E17" s="14">
        <v>3298</v>
      </c>
      <c r="F17" s="15" t="s">
        <v>15</v>
      </c>
      <c r="G17" s="18">
        <v>4.21666666666667</v>
      </c>
      <c r="H17" s="19"/>
      <c r="I17" s="14"/>
      <c r="J17" s="14"/>
      <c r="K17" s="14"/>
    </row>
    <row r="18" s="2" customFormat="1" ht="95" customHeight="1" spans="1:11">
      <c r="A18" s="14">
        <v>15</v>
      </c>
      <c r="B18" s="15" t="s">
        <v>47</v>
      </c>
      <c r="C18" s="16" t="s">
        <v>48</v>
      </c>
      <c r="D18" s="17" t="str">
        <f>_xlfn.DISPIMG("ID_5C525DFB50FF4C8F898FC7C06D9A9CCB",1)</f>
        <v>=DISPIMG("ID_5C525DFB50FF4C8F898FC7C06D9A9CCB",1)</v>
      </c>
      <c r="E18" s="14">
        <v>100</v>
      </c>
      <c r="F18" s="15" t="s">
        <v>36</v>
      </c>
      <c r="G18" s="18">
        <v>53.1</v>
      </c>
      <c r="H18" s="19"/>
      <c r="I18" s="14"/>
      <c r="J18" s="14"/>
      <c r="K18" s="14"/>
    </row>
    <row r="19" s="2" customFormat="1" ht="186" customHeight="1" spans="1:11">
      <c r="A19" s="14">
        <v>16</v>
      </c>
      <c r="B19" s="15" t="s">
        <v>49</v>
      </c>
      <c r="C19" s="16" t="s">
        <v>50</v>
      </c>
      <c r="D19" s="17" t="str">
        <f>_xlfn.DISPIMG("ID_1609FBA277D54399A4358E863191D18B",1)</f>
        <v>=DISPIMG("ID_1609FBA277D54399A4358E863191D18B",1)</v>
      </c>
      <c r="E19" s="20">
        <v>228</v>
      </c>
      <c r="F19" s="15" t="s">
        <v>18</v>
      </c>
      <c r="G19" s="21">
        <v>54.7133333333333</v>
      </c>
      <c r="H19" s="19"/>
      <c r="I19" s="14"/>
      <c r="J19" s="14"/>
      <c r="K19" s="14"/>
    </row>
    <row r="20" s="2" customFormat="1" ht="88" customHeight="1" spans="1:11">
      <c r="A20" s="14">
        <v>17</v>
      </c>
      <c r="B20" s="15" t="s">
        <v>51</v>
      </c>
      <c r="C20" s="16" t="s">
        <v>52</v>
      </c>
      <c r="D20" s="17" t="str">
        <f>_xlfn.DISPIMG("ID_CEF3EB548AB1441FAF37E0DF34A67852",1)</f>
        <v>=DISPIMG("ID_CEF3EB548AB1441FAF37E0DF34A67852",1)</v>
      </c>
      <c r="E20" s="14">
        <v>684</v>
      </c>
      <c r="F20" s="15" t="s">
        <v>53</v>
      </c>
      <c r="G20" s="18">
        <v>28.9195575221239</v>
      </c>
      <c r="H20" s="19"/>
      <c r="I20" s="14"/>
      <c r="J20" s="14"/>
      <c r="K20" s="14"/>
    </row>
    <row r="21" s="2" customFormat="1" ht="155" customHeight="1" spans="1:11">
      <c r="A21" s="14">
        <v>18</v>
      </c>
      <c r="B21" s="15" t="s">
        <v>54</v>
      </c>
      <c r="C21" s="16" t="s">
        <v>55</v>
      </c>
      <c r="D21" s="17" t="str">
        <f>_xlfn.DISPIMG("ID_1CC3F5EB1DF24F6DA5E426B0D79823C8",1)</f>
        <v>=DISPIMG("ID_1CC3F5EB1DF24F6DA5E426B0D79823C8",1)</v>
      </c>
      <c r="E21" s="14">
        <v>52</v>
      </c>
      <c r="F21" s="15" t="s">
        <v>15</v>
      </c>
      <c r="G21" s="18">
        <v>43.2017994100295</v>
      </c>
      <c r="H21" s="19"/>
      <c r="I21" s="14"/>
      <c r="J21" s="14"/>
      <c r="K21" s="14"/>
    </row>
    <row r="22" s="2" customFormat="1" ht="155" customHeight="1" spans="1:11">
      <c r="A22" s="14">
        <v>19</v>
      </c>
      <c r="B22" s="15" t="s">
        <v>56</v>
      </c>
      <c r="C22" s="16" t="s">
        <v>57</v>
      </c>
      <c r="D22" s="17"/>
      <c r="E22" s="20">
        <v>578</v>
      </c>
      <c r="F22" s="15" t="s">
        <v>58</v>
      </c>
      <c r="G22" s="21">
        <v>18.76</v>
      </c>
      <c r="H22" s="19"/>
      <c r="I22" s="14"/>
      <c r="J22" s="14"/>
      <c r="K22" s="15" t="s">
        <v>21</v>
      </c>
    </row>
    <row r="23" ht="113" customHeight="1" spans="1:11">
      <c r="A23" s="14">
        <v>20</v>
      </c>
      <c r="B23" s="15" t="s">
        <v>59</v>
      </c>
      <c r="C23" s="16" t="s">
        <v>60</v>
      </c>
      <c r="D23" s="17" t="str">
        <f>_xlfn.DISPIMG("ID_D30CD3ED4A8748DFB78CE53809D1F8F6",1)</f>
        <v>=DISPIMG("ID_D30CD3ED4A8748DFB78CE53809D1F8F6",1)</v>
      </c>
      <c r="E23" s="22">
        <v>24</v>
      </c>
      <c r="F23" s="15" t="s">
        <v>61</v>
      </c>
      <c r="G23" s="23">
        <v>7.35666666666667</v>
      </c>
      <c r="H23" s="19"/>
      <c r="I23" s="22"/>
      <c r="J23" s="14"/>
      <c r="K23" s="22"/>
    </row>
    <row r="24" ht="110.75" spans="1:11">
      <c r="A24" s="14">
        <v>21</v>
      </c>
      <c r="B24" s="15" t="s">
        <v>62</v>
      </c>
      <c r="C24" s="16" t="s">
        <v>63</v>
      </c>
      <c r="D24" s="17" t="str">
        <f>_xlfn.DISPIMG("ID_8D179EB88D0E44448DAA48F55236BCEB",1)</f>
        <v>=DISPIMG("ID_8D179EB88D0E44448DAA48F55236BCEB",1)</v>
      </c>
      <c r="E24" s="22">
        <v>158</v>
      </c>
      <c r="F24" s="15" t="s">
        <v>64</v>
      </c>
      <c r="G24" s="23">
        <v>11.9764601769912</v>
      </c>
      <c r="H24" s="19"/>
      <c r="I24" s="24"/>
      <c r="J24" s="14"/>
      <c r="K24" s="25" t="s">
        <v>65</v>
      </c>
    </row>
    <row r="25" ht="26" customHeight="1" spans="1:11">
      <c r="A25" s="26" t="s">
        <v>66</v>
      </c>
      <c r="B25" s="26"/>
      <c r="C25" s="26"/>
      <c r="D25" s="26"/>
      <c r="E25" s="26"/>
      <c r="F25" s="26"/>
      <c r="G25" s="26"/>
      <c r="H25" s="26">
        <f>SUM(J4:J24)</f>
        <v>0</v>
      </c>
      <c r="I25" s="26"/>
      <c r="J25" s="26"/>
      <c r="K25" s="26"/>
    </row>
    <row r="26" ht="26" customHeight="1" spans="1:11">
      <c r="A26" s="26" t="s">
        <v>67</v>
      </c>
      <c r="B26" s="26"/>
      <c r="C26" s="26"/>
      <c r="D26" s="26"/>
      <c r="E26" s="26"/>
      <c r="F26" s="26"/>
      <c r="G26" s="26"/>
      <c r="H26" s="26" t="s">
        <v>68</v>
      </c>
      <c r="I26" s="26"/>
      <c r="J26" s="26"/>
      <c r="K26" s="26"/>
    </row>
    <row r="27" ht="26" customHeight="1" spans="1:11">
      <c r="A27" s="26" t="s">
        <v>69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</row>
    <row r="28" ht="26" customHeight="1" spans="1:11">
      <c r="A28" s="26" t="s">
        <v>70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</row>
    <row r="29" spans="1:11">
      <c r="A29" s="27" t="s">
        <v>71</v>
      </c>
    </row>
    <row r="30" spans="1:11">
      <c r="A30" s="28" t="s">
        <v>72</v>
      </c>
    </row>
    <row r="31" spans="1:11">
      <c r="A31" s="28" t="s">
        <v>73</v>
      </c>
    </row>
    <row r="32" spans="1:11">
      <c r="A32" s="28" t="s">
        <v>74</v>
      </c>
    </row>
    <row r="33" spans="1:4">
      <c r="A33" s="27" t="s">
        <v>75</v>
      </c>
    </row>
    <row r="34" spans="1:4">
      <c r="A34" s="29" t="s">
        <v>76</v>
      </c>
    </row>
    <row r="35" spans="1:4">
      <c r="A35" s="29" t="s">
        <v>77</v>
      </c>
    </row>
    <row r="36" spans="1:4">
      <c r="A36" s="29" t="s">
        <v>78</v>
      </c>
    </row>
    <row r="37" ht="27" customHeight="1" spans="1:4">
      <c r="A37" s="4" t="s">
        <v>79</v>
      </c>
      <c r="B37" s="4"/>
      <c r="C37" s="4"/>
      <c r="D37" s="4"/>
    </row>
    <row r="38" ht="27" customHeight="1" spans="1:4">
      <c r="A38" s="4" t="s">
        <v>80</v>
      </c>
      <c r="B38" s="4"/>
      <c r="C38" s="4"/>
      <c r="D38" s="4"/>
    </row>
    <row r="39" ht="27" customHeight="1" spans="1:4">
      <c r="A39" s="4" t="s">
        <v>81</v>
      </c>
      <c r="B39" s="4"/>
      <c r="C39" s="4"/>
      <c r="D39" s="4"/>
    </row>
    <row r="40" ht="27" customHeight="1"/>
  </sheetData>
  <mergeCells count="21">
    <mergeCell ref="A1:J1"/>
    <mergeCell ref="H2:J2"/>
    <mergeCell ref="A25:G25"/>
    <mergeCell ref="H25:K25"/>
    <mergeCell ref="A26:G26"/>
    <mergeCell ref="H26:K26"/>
    <mergeCell ref="A27:G27"/>
    <mergeCell ref="H27:K27"/>
    <mergeCell ref="A28:G28"/>
    <mergeCell ref="H28:K28"/>
    <mergeCell ref="A37:J37"/>
    <mergeCell ref="A38:J38"/>
    <mergeCell ref="A39:J39"/>
    <mergeCell ref="A2:A3"/>
    <mergeCell ref="B2:B3"/>
    <mergeCell ref="C2:C3"/>
    <mergeCell ref="D2:D3"/>
    <mergeCell ref="E2:E3"/>
    <mergeCell ref="F2:F3"/>
    <mergeCell ref="G2:G3"/>
    <mergeCell ref="K2:K3"/>
  </mergeCells>
  <printOptions horizontalCentered="1" verticalCentered="1"/>
  <pageMargins left="0.357638888888889" right="0.357638888888889" top="0.2125" bottom="0.2125" header="0.5" footer="0.5"/>
  <pageSetup paperSize="8" scale="43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需求明细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黄雪云</cp:lastModifiedBy>
  <dcterms:created xsi:type="dcterms:W3CDTF">2026-03-05T07:06:00Z</dcterms:created>
  <dcterms:modified xsi:type="dcterms:W3CDTF">2026-03-30T08:26:32Z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83EC50A939194A8C972D157FD44701F3_13</vt:lpwstr>
  </property>
  <property fmtid="{D5CDD505-2E9C-101B-9397-08002B2CF9AE}" pid="3" name="KSOProductBuildVer">
    <vt:lpwstr>2052-12.1.0.23542</vt:lpwstr>
  </property>
  <property fmtid="{D5CDD505-2E9C-101B-9397-08002B2CF9AE}" pid="4" name="CalculationRule">
    <vt:i4>1</vt:i4>
  </property>
</Properties>
</file>